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arish council\Accounts\2019 2020\"/>
    </mc:Choice>
  </mc:AlternateContent>
  <xr:revisionPtr revIDLastSave="0" documentId="13_ncr:1_{869B7C40-6685-4B2C-9363-81E282E0BDF1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Accounts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18" i="1"/>
  <c r="O42" i="1" l="1"/>
  <c r="N26" i="1" l="1"/>
  <c r="D4" i="1"/>
  <c r="C4" i="1" l="1"/>
  <c r="P42" i="1" l="1"/>
  <c r="N19" i="1"/>
  <c r="N20" i="1"/>
  <c r="N21" i="1"/>
  <c r="N22" i="1"/>
  <c r="N23" i="1"/>
  <c r="N24" i="1"/>
  <c r="N25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18" i="1"/>
  <c r="N6" i="1"/>
  <c r="N7" i="1"/>
  <c r="N8" i="1"/>
  <c r="N9" i="1"/>
  <c r="N10" i="1"/>
  <c r="N11" i="1"/>
  <c r="N12" i="1"/>
  <c r="N13" i="1"/>
  <c r="N14" i="1"/>
  <c r="N5" i="1"/>
  <c r="N42" i="1" l="1"/>
  <c r="M42" i="1"/>
  <c r="P15" i="1" l="1"/>
  <c r="O15" i="1"/>
  <c r="G42" i="1" l="1"/>
  <c r="G47" i="1" s="1"/>
  <c r="G49" i="1" s="1"/>
  <c r="E42" i="1" l="1"/>
  <c r="E47" i="1" s="1"/>
  <c r="E49" i="1" s="1"/>
  <c r="E56" i="1"/>
  <c r="F56" i="1"/>
  <c r="G56" i="1"/>
  <c r="H56" i="1"/>
  <c r="I56" i="1"/>
  <c r="J56" i="1"/>
  <c r="K56" i="1"/>
  <c r="L56" i="1"/>
  <c r="M56" i="1"/>
  <c r="D56" i="1"/>
  <c r="C56" i="1"/>
  <c r="B56" i="1"/>
  <c r="M47" i="1" l="1"/>
  <c r="M49" i="1" s="1"/>
  <c r="L42" i="1"/>
  <c r="L47" i="1" s="1"/>
  <c r="L49" i="1" s="1"/>
  <c r="K42" i="1"/>
  <c r="K47" i="1" s="1"/>
  <c r="K49" i="1" s="1"/>
  <c r="J42" i="1"/>
  <c r="J47" i="1" s="1"/>
  <c r="J49" i="1" s="1"/>
  <c r="I42" i="1"/>
  <c r="I47" i="1" s="1"/>
  <c r="I49" i="1" s="1"/>
  <c r="H42" i="1"/>
  <c r="H47" i="1" s="1"/>
  <c r="H49" i="1" s="1"/>
  <c r="F42" i="1"/>
  <c r="F47" i="1" s="1"/>
  <c r="F49" i="1" s="1"/>
  <c r="D42" i="1"/>
  <c r="D47" i="1" s="1"/>
  <c r="D49" i="1" s="1"/>
  <c r="C42" i="1"/>
  <c r="C47" i="1" s="1"/>
  <c r="C49" i="1" s="1"/>
  <c r="B42" i="1"/>
  <c r="B47" i="1" s="1"/>
  <c r="B49" i="1" s="1"/>
  <c r="B15" i="1"/>
  <c r="B44" i="1" s="1"/>
  <c r="B46" i="1" s="1"/>
  <c r="B50" i="1" l="1"/>
  <c r="N15" i="1"/>
  <c r="C15" i="1" l="1"/>
  <c r="C44" i="1" s="1"/>
  <c r="C46" i="1" s="1"/>
  <c r="C50" i="1" l="1"/>
  <c r="D15" i="1" l="1"/>
  <c r="D44" i="1" l="1"/>
  <c r="D46" i="1" s="1"/>
  <c r="D50" i="1" s="1"/>
  <c r="E4" i="1" l="1"/>
  <c r="E15" i="1" s="1"/>
  <c r="E44" i="1" s="1"/>
  <c r="E46" i="1" s="1"/>
  <c r="E50" i="1" s="1"/>
  <c r="F4" i="1" l="1"/>
  <c r="F15" i="1" s="1"/>
  <c r="F44" i="1" s="1"/>
  <c r="F46" i="1" s="1"/>
  <c r="F50" i="1" s="1"/>
  <c r="G15" i="1" s="1"/>
  <c r="G44" i="1" s="1"/>
  <c r="G46" i="1" l="1"/>
  <c r="G50" i="1" s="1"/>
  <c r="H15" i="1" l="1"/>
  <c r="H44" i="1" s="1"/>
  <c r="H46" i="1" s="1"/>
  <c r="H50" i="1" s="1"/>
  <c r="I15" i="1" l="1"/>
  <c r="I44" i="1" s="1"/>
  <c r="I46" i="1" s="1"/>
  <c r="I50" i="1" s="1"/>
  <c r="J15" i="1" l="1"/>
  <c r="J44" i="1" s="1"/>
  <c r="J46" i="1" l="1"/>
  <c r="J50" i="1" s="1"/>
  <c r="K15" i="1" s="1"/>
  <c r="K44" i="1" l="1"/>
  <c r="K46" i="1" l="1"/>
  <c r="K50" i="1" s="1"/>
  <c r="L15" i="1" l="1"/>
  <c r="L44" i="1" s="1"/>
  <c r="L46" i="1" s="1"/>
  <c r="L50" i="1" s="1"/>
  <c r="M15" i="1"/>
  <c r="M44" i="1" l="1"/>
  <c r="M46" i="1" s="1"/>
  <c r="M50" i="1" s="1"/>
</calcChain>
</file>

<file path=xl/sharedStrings.xml><?xml version="1.0" encoding="utf-8"?>
<sst xmlns="http://schemas.openxmlformats.org/spreadsheetml/2006/main" count="93" uniqueCount="77">
  <si>
    <t>Income</t>
  </si>
  <si>
    <t>March</t>
  </si>
  <si>
    <t>April</t>
  </si>
  <si>
    <t>May</t>
  </si>
  <si>
    <t>June</t>
  </si>
  <si>
    <t>July</t>
  </si>
  <si>
    <t>August</t>
  </si>
  <si>
    <t>Sept</t>
  </si>
  <si>
    <t>Oct</t>
  </si>
  <si>
    <t>Nov</t>
  </si>
  <si>
    <t>Dec</t>
  </si>
  <si>
    <t>Feb</t>
  </si>
  <si>
    <t>Jan</t>
  </si>
  <si>
    <t>Budget for Year</t>
  </si>
  <si>
    <t>Precept</t>
  </si>
  <si>
    <t>Recycling Textiles</t>
  </si>
  <si>
    <t>Recycling Glass</t>
  </si>
  <si>
    <t>Recycling Paper</t>
  </si>
  <si>
    <t>VAT Reclaim</t>
  </si>
  <si>
    <t>Total</t>
  </si>
  <si>
    <t>Expenditure</t>
  </si>
  <si>
    <t>Clerks Salary</t>
  </si>
  <si>
    <t>HMRC re Clerks Salary</t>
  </si>
  <si>
    <t>Electricity (Street Lighting)</t>
  </si>
  <si>
    <t>Streetlight Maintenance</t>
  </si>
  <si>
    <t>Grounds Maintenance</t>
  </si>
  <si>
    <t>Other Maintenance &amp; Repairs</t>
  </si>
  <si>
    <t>Memberships &amp; Subscriptions</t>
  </si>
  <si>
    <t>Donations - Community Centre (50% glass income)</t>
  </si>
  <si>
    <t>Other Donations</t>
  </si>
  <si>
    <t>Hall Hire</t>
  </si>
  <si>
    <t>Insurance</t>
  </si>
  <si>
    <t>Audit</t>
  </si>
  <si>
    <t>Street Maintenance</t>
  </si>
  <si>
    <t>Chairman's Expenses</t>
  </si>
  <si>
    <t>General Expenses</t>
  </si>
  <si>
    <t>Assets (SAM2)</t>
  </si>
  <si>
    <t>Wildlife Meadow</t>
  </si>
  <si>
    <t>Clerks Expenses</t>
  </si>
  <si>
    <t>Norfolk Comm - Transport Grant</t>
  </si>
  <si>
    <t>Budget to Date</t>
  </si>
  <si>
    <t>Income over Expenditure</t>
  </si>
  <si>
    <t>Bank Reconciliation</t>
  </si>
  <si>
    <t xml:space="preserve">                                                   - Fundraising</t>
  </si>
  <si>
    <t>Breckland Council</t>
  </si>
  <si>
    <t>Unpresented cheues</t>
  </si>
  <si>
    <t>ChqNo:</t>
  </si>
  <si>
    <t>Amount</t>
  </si>
  <si>
    <t xml:space="preserve">unpresented cheque/s </t>
  </si>
  <si>
    <t>Sub total</t>
  </si>
  <si>
    <t xml:space="preserve">late presented cheques </t>
  </si>
  <si>
    <t>Sub Total</t>
  </si>
  <si>
    <t>Fundraising</t>
  </si>
  <si>
    <t>Clerks Training - course costs</t>
  </si>
  <si>
    <t>Actual to Date</t>
  </si>
  <si>
    <t>Balance as at end of month - Current</t>
  </si>
  <si>
    <r>
      <t xml:space="preserve">                                                   - </t>
    </r>
    <r>
      <rPr>
        <b/>
        <sz val="9"/>
        <color theme="1"/>
        <rFont val="Calibri"/>
        <family val="2"/>
        <scheme val="minor"/>
      </rPr>
      <t>Total</t>
    </r>
  </si>
  <si>
    <t>NCF Grant Payment</t>
  </si>
  <si>
    <t>SLCC Grant re clerks training</t>
  </si>
  <si>
    <t>Contingency (elections etc)</t>
  </si>
  <si>
    <t>CFWD end of March 2018</t>
  </si>
  <si>
    <t>CFWD</t>
  </si>
  <si>
    <t>Information Commissioners Office</t>
  </si>
  <si>
    <t>Date Presented</t>
  </si>
  <si>
    <t>Accounts 2019/2020</t>
  </si>
  <si>
    <t>Pavilion &amp; Playing Field&amp; Childrens Playpark Project</t>
  </si>
  <si>
    <t>VAT currently</t>
  </si>
  <si>
    <t xml:space="preserve">  </t>
  </si>
  <si>
    <t>Replacement cheque - Littlejohn</t>
  </si>
  <si>
    <r>
      <rPr>
        <b/>
        <sz val="8"/>
        <color theme="1"/>
        <rFont val="Arial"/>
        <family val="2"/>
      </rPr>
      <t>April</t>
    </r>
    <r>
      <rPr>
        <sz val="8"/>
        <color theme="1"/>
        <rFont val="Arial"/>
        <family val="2"/>
      </rPr>
      <t xml:space="preserve">   -   HMRC</t>
    </r>
  </si>
  <si>
    <r>
      <t>May</t>
    </r>
    <r>
      <rPr>
        <sz val="8"/>
        <color theme="1"/>
        <rFont val="Arial"/>
        <family val="2"/>
      </rPr>
      <t xml:space="preserve">  -  R Tyrrell</t>
    </r>
  </si>
  <si>
    <r>
      <rPr>
        <b/>
        <sz val="9"/>
        <color theme="1"/>
        <rFont val="Arial"/>
        <family val="2"/>
      </rPr>
      <t>March</t>
    </r>
    <r>
      <rPr>
        <sz val="9"/>
        <color theme="1"/>
        <rFont val="Arial"/>
        <family val="2"/>
      </rPr>
      <t xml:space="preserve">   -   R Tyrrell</t>
    </r>
  </si>
  <si>
    <t>electricity Pavilion</t>
  </si>
  <si>
    <t>Water Rates for Pavilion</t>
  </si>
  <si>
    <r>
      <t xml:space="preserve">July -  </t>
    </r>
    <r>
      <rPr>
        <sz val="8"/>
        <color theme="1"/>
        <rFont val="Arial"/>
        <family val="2"/>
      </rPr>
      <t>R &amp; I Builders</t>
    </r>
  </si>
  <si>
    <t xml:space="preserve">            R &amp; I Builders</t>
  </si>
  <si>
    <t xml:space="preserve">            D Adams Anglian Electrical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</si>
</sst>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8"/>
      <color rgb="FF0070C0"/>
      <name val="Arial"/>
      <family val="2"/>
    </font>
    <font>
      <b/>
      <i/>
      <sz val="8"/>
      <color rgb="FF0070C0"/>
      <name val="Arial"/>
      <family val="2"/>
    </font>
    <font>
      <b/>
      <sz val="9"/>
      <color theme="1"/>
      <name val="Calibri"/>
      <family val="2"/>
      <scheme val="minor"/>
    </font>
    <font>
      <b/>
      <sz val="8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3" fillId="0" borderId="0" xfId="0" applyFont="1"/>
    <xf numFmtId="164" fontId="5" fillId="0" borderId="1" xfId="0" applyNumberFormat="1" applyFont="1" applyBorder="1"/>
    <xf numFmtId="0" fontId="5" fillId="0" borderId="1" xfId="0" applyFont="1" applyBorder="1"/>
    <xf numFmtId="0" fontId="2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164" fontId="6" fillId="0" borderId="1" xfId="0" applyNumberFormat="1" applyFont="1" applyBorder="1"/>
    <xf numFmtId="0" fontId="7" fillId="0" borderId="1" xfId="0" applyFont="1" applyBorder="1"/>
    <xf numFmtId="0" fontId="8" fillId="0" borderId="1" xfId="0" applyFont="1" applyBorder="1"/>
    <xf numFmtId="164" fontId="7" fillId="0" borderId="1" xfId="0" applyNumberFormat="1" applyFont="1" applyBorder="1"/>
    <xf numFmtId="164" fontId="8" fillId="0" borderId="1" xfId="0" applyNumberFormat="1" applyFont="1" applyBorder="1"/>
    <xf numFmtId="14" fontId="9" fillId="0" borderId="1" xfId="0" applyNumberFormat="1" applyFont="1" applyBorder="1"/>
    <xf numFmtId="0" fontId="9" fillId="0" borderId="1" xfId="0" applyFont="1" applyBorder="1"/>
    <xf numFmtId="0" fontId="12" fillId="0" borderId="1" xfId="0" applyFont="1" applyBorder="1"/>
    <xf numFmtId="164" fontId="13" fillId="0" borderId="1" xfId="0" applyNumberFormat="1" applyFont="1" applyBorder="1"/>
    <xf numFmtId="0" fontId="12" fillId="0" borderId="2" xfId="0" applyFont="1" applyBorder="1"/>
    <xf numFmtId="164" fontId="10" fillId="0" borderId="1" xfId="0" applyNumberFormat="1" applyFont="1" applyBorder="1"/>
    <xf numFmtId="0" fontId="9" fillId="0" borderId="0" xfId="0" applyFont="1"/>
    <xf numFmtId="0" fontId="7" fillId="0" borderId="1" xfId="1" applyNumberFormat="1" applyFont="1" applyBorder="1"/>
    <xf numFmtId="14" fontId="7" fillId="0" borderId="1" xfId="0" applyNumberFormat="1" applyFont="1" applyBorder="1"/>
    <xf numFmtId="44" fontId="7" fillId="0" borderId="1" xfId="1" applyFont="1" applyBorder="1"/>
    <xf numFmtId="44" fontId="9" fillId="0" borderId="1" xfId="1" applyFont="1" applyBorder="1"/>
    <xf numFmtId="0" fontId="0" fillId="0" borderId="1" xfId="0" applyBorder="1"/>
    <xf numFmtId="0" fontId="5" fillId="0" borderId="0" xfId="0" applyFont="1"/>
    <xf numFmtId="164" fontId="4" fillId="0" borderId="0" xfId="0" applyNumberFormat="1" applyFont="1"/>
    <xf numFmtId="164" fontId="5" fillId="0" borderId="0" xfId="0" applyNumberFormat="1" applyFont="1"/>
    <xf numFmtId="164" fontId="3" fillId="0" borderId="0" xfId="0" applyNumberFormat="1" applyFont="1"/>
    <xf numFmtId="164" fontId="11" fillId="0" borderId="1" xfId="0" applyNumberFormat="1" applyFont="1" applyBorder="1"/>
    <xf numFmtId="164" fontId="10" fillId="0" borderId="0" xfId="0" applyNumberFormat="1" applyFont="1"/>
    <xf numFmtId="0" fontId="6" fillId="0" borderId="0" xfId="0" applyFont="1" applyAlignment="1">
      <alignment wrapText="1"/>
    </xf>
    <xf numFmtId="0" fontId="7" fillId="0" borderId="3" xfId="0" applyFont="1" applyBorder="1"/>
    <xf numFmtId="14" fontId="7" fillId="0" borderId="3" xfId="0" applyNumberFormat="1" applyFont="1" applyBorder="1"/>
    <xf numFmtId="44" fontId="7" fillId="0" borderId="2" xfId="1" applyFont="1" applyBorder="1"/>
    <xf numFmtId="44" fontId="8" fillId="0" borderId="1" xfId="1" applyFont="1" applyBorder="1"/>
    <xf numFmtId="0" fontId="15" fillId="0" borderId="1" xfId="0" applyFont="1" applyBorder="1"/>
    <xf numFmtId="14" fontId="15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17" fontId="7" fillId="0" borderId="1" xfId="0" applyNumberFormat="1" applyFont="1" applyBorder="1"/>
    <xf numFmtId="0" fontId="8" fillId="0" borderId="0" xfId="0" applyFont="1" applyBorder="1"/>
    <xf numFmtId="164" fontId="6" fillId="0" borderId="0" xfId="0" applyNumberFormat="1" applyFont="1" applyBorder="1"/>
    <xf numFmtId="164" fontId="11" fillId="0" borderId="0" xfId="0" applyNumberFormat="1" applyFont="1" applyBorder="1"/>
    <xf numFmtId="44" fontId="4" fillId="0" borderId="0" xfId="1" applyFont="1" applyBorder="1"/>
    <xf numFmtId="44" fontId="6" fillId="0" borderId="1" xfId="1" applyFont="1" applyBorder="1"/>
    <xf numFmtId="0" fontId="0" fillId="0" borderId="0" xfId="0" applyFont="1"/>
    <xf numFmtId="14" fontId="7" fillId="0" borderId="1" xfId="0" applyNumberFormat="1" applyFont="1" applyBorder="1" applyAlignment="1">
      <alignment wrapText="1"/>
    </xf>
    <xf numFmtId="0" fontId="7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4" fillId="0" borderId="0" xfId="0" applyNumberFormat="1" applyFont="1" applyBorder="1" applyAlignment="1">
      <alignment horizontal="left"/>
    </xf>
    <xf numFmtId="0" fontId="6" fillId="0" borderId="1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5"/>
  <sheetViews>
    <sheetView tabSelected="1" topLeftCell="A22" zoomScaleNormal="100" workbookViewId="0">
      <selection activeCell="P52" sqref="P52"/>
    </sheetView>
  </sheetViews>
  <sheetFormatPr defaultRowHeight="15" x14ac:dyDescent="0.25"/>
  <cols>
    <col min="1" max="1" width="36.7109375" style="1" bestFit="1" customWidth="1"/>
    <col min="2" max="2" width="9.5703125" style="1" bestFit="1" customWidth="1"/>
    <col min="3" max="3" width="9" style="1" bestFit="1" customWidth="1"/>
    <col min="4" max="4" width="9.28515625" style="1" bestFit="1" customWidth="1"/>
    <col min="5" max="7" width="8.7109375" style="1" bestFit="1" customWidth="1"/>
    <col min="8" max="8" width="7.5703125" style="1" customWidth="1"/>
    <col min="9" max="9" width="5.42578125" style="1" bestFit="1" customWidth="1"/>
    <col min="10" max="10" width="5.140625" style="1" customWidth="1"/>
    <col min="11" max="11" width="5.7109375" style="1" customWidth="1"/>
    <col min="12" max="12" width="5.42578125" style="1" bestFit="1" customWidth="1"/>
    <col min="13" max="13" width="5.85546875" style="1" bestFit="1" customWidth="1"/>
    <col min="14" max="14" width="8.7109375" style="1" bestFit="1" customWidth="1"/>
    <col min="15" max="15" width="8.5703125" style="1" bestFit="1" customWidth="1"/>
    <col min="16" max="16" width="9.28515625" style="1" bestFit="1" customWidth="1"/>
    <col min="17" max="17" width="11.28515625" style="1" bestFit="1" customWidth="1"/>
    <col min="18" max="16384" width="9.140625" style="1"/>
  </cols>
  <sheetData>
    <row r="1" spans="1:18" x14ac:dyDescent="0.25">
      <c r="A1" s="49" t="s">
        <v>64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8" ht="23.25" x14ac:dyDescent="0.25">
      <c r="A2" s="6" t="s">
        <v>0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12</v>
      </c>
      <c r="L2" s="7" t="s">
        <v>11</v>
      </c>
      <c r="M2" s="7" t="s">
        <v>1</v>
      </c>
      <c r="N2" s="8" t="s">
        <v>54</v>
      </c>
      <c r="O2" s="8" t="s">
        <v>40</v>
      </c>
      <c r="P2" s="8" t="s">
        <v>13</v>
      </c>
      <c r="Q2" s="2"/>
      <c r="R2" s="2"/>
    </row>
    <row r="3" spans="1:18" x14ac:dyDescent="0.25">
      <c r="A3" s="6" t="s">
        <v>60</v>
      </c>
      <c r="B3" s="9">
        <v>39669.43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2"/>
      <c r="O3" s="12"/>
      <c r="P3" s="9">
        <v>39669.43</v>
      </c>
    </row>
    <row r="4" spans="1:18" x14ac:dyDescent="0.25">
      <c r="A4" s="6" t="s">
        <v>61</v>
      </c>
      <c r="B4" s="9"/>
      <c r="C4" s="9">
        <f>B50</f>
        <v>48948.829999999994</v>
      </c>
      <c r="D4" s="9">
        <f>C50</f>
        <v>45902.479999999996</v>
      </c>
      <c r="E4" s="9">
        <f>D50</f>
        <v>42174.02</v>
      </c>
      <c r="F4" s="9">
        <f>E50</f>
        <v>34178.119999999995</v>
      </c>
      <c r="G4" s="9">
        <f>F50</f>
        <v>30144.999999999993</v>
      </c>
      <c r="H4" s="9"/>
      <c r="I4" s="9"/>
      <c r="J4" s="9"/>
      <c r="K4" s="9"/>
      <c r="L4" s="9"/>
      <c r="M4" s="9"/>
      <c r="N4" s="12"/>
      <c r="O4" s="12"/>
      <c r="P4" s="12"/>
    </row>
    <row r="5" spans="1:18" x14ac:dyDescent="0.25">
      <c r="A5" s="10" t="s">
        <v>14</v>
      </c>
      <c r="B5" s="12">
        <v>10826.5</v>
      </c>
      <c r="C5" s="12"/>
      <c r="D5" s="12"/>
      <c r="E5" s="12"/>
      <c r="F5" s="12"/>
      <c r="G5" s="12">
        <v>10826.5</v>
      </c>
      <c r="H5" s="12"/>
      <c r="I5" s="12"/>
      <c r="J5" s="12"/>
      <c r="K5" s="12"/>
      <c r="L5" s="12"/>
      <c r="M5" s="12"/>
      <c r="N5" s="12">
        <f>SUM(B5:M5)</f>
        <v>21653</v>
      </c>
      <c r="O5" s="12"/>
      <c r="P5" s="12">
        <v>21653</v>
      </c>
    </row>
    <row r="6" spans="1:18" x14ac:dyDescent="0.25">
      <c r="A6" s="10" t="s">
        <v>15</v>
      </c>
      <c r="B6" s="12"/>
      <c r="C6" s="12">
        <v>450.07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>
        <f t="shared" ref="N6:N14" si="0">SUM(B6:M6)</f>
        <v>450.07</v>
      </c>
      <c r="O6" s="12"/>
      <c r="P6" s="12">
        <v>150</v>
      </c>
    </row>
    <row r="7" spans="1:18" x14ac:dyDescent="0.25">
      <c r="A7" s="10" t="s">
        <v>16</v>
      </c>
      <c r="B7" s="12"/>
      <c r="C7" s="12">
        <v>365.6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>
        <f t="shared" si="0"/>
        <v>365.6</v>
      </c>
      <c r="O7" s="12"/>
      <c r="P7" s="12">
        <v>350</v>
      </c>
    </row>
    <row r="8" spans="1:18" x14ac:dyDescent="0.25">
      <c r="A8" s="10" t="s">
        <v>17</v>
      </c>
      <c r="B8" s="12"/>
      <c r="C8" s="12">
        <v>110.75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>
        <f t="shared" si="0"/>
        <v>110.75</v>
      </c>
      <c r="O8" s="12"/>
      <c r="P8" s="12">
        <v>200</v>
      </c>
      <c r="Q8" s="32"/>
    </row>
    <row r="9" spans="1:18" x14ac:dyDescent="0.25">
      <c r="A9" s="10" t="s">
        <v>18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f t="shared" si="0"/>
        <v>0</v>
      </c>
      <c r="O9" s="12"/>
      <c r="P9" s="12">
        <v>1200</v>
      </c>
    </row>
    <row r="10" spans="1:18" x14ac:dyDescent="0.25">
      <c r="A10" s="10" t="s">
        <v>52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>
        <f t="shared" si="0"/>
        <v>0</v>
      </c>
      <c r="O10" s="12"/>
      <c r="P10" s="12"/>
    </row>
    <row r="11" spans="1:18" x14ac:dyDescent="0.25">
      <c r="A11" s="10" t="s">
        <v>44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>
        <f t="shared" si="0"/>
        <v>0</v>
      </c>
      <c r="O11" s="12"/>
      <c r="P11" s="12"/>
    </row>
    <row r="12" spans="1:18" x14ac:dyDescent="0.25">
      <c r="A12" s="10" t="s">
        <v>58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>
        <f t="shared" si="0"/>
        <v>0</v>
      </c>
      <c r="O12" s="12"/>
      <c r="P12" s="12"/>
    </row>
    <row r="13" spans="1:18" x14ac:dyDescent="0.25">
      <c r="A13" s="10" t="s">
        <v>57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>
        <f t="shared" si="0"/>
        <v>0</v>
      </c>
      <c r="O13" s="12"/>
      <c r="P13" s="12"/>
    </row>
    <row r="14" spans="1:18" x14ac:dyDescent="0.25">
      <c r="A14" s="10" t="s">
        <v>39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>
        <f t="shared" si="0"/>
        <v>0</v>
      </c>
      <c r="O14" s="12"/>
      <c r="P14" s="12"/>
    </row>
    <row r="15" spans="1:18" x14ac:dyDescent="0.25">
      <c r="A15" s="6" t="s">
        <v>19</v>
      </c>
      <c r="B15" s="9">
        <f t="shared" ref="B15:M15" si="1">SUM(B3:B14)</f>
        <v>50495.93</v>
      </c>
      <c r="C15" s="9">
        <f t="shared" si="1"/>
        <v>49875.249999999993</v>
      </c>
      <c r="D15" s="9">
        <f t="shared" si="1"/>
        <v>45902.479999999996</v>
      </c>
      <c r="E15" s="9">
        <f t="shared" si="1"/>
        <v>42174.02</v>
      </c>
      <c r="F15" s="9">
        <f t="shared" si="1"/>
        <v>34178.119999999995</v>
      </c>
      <c r="G15" s="9">
        <f t="shared" si="1"/>
        <v>40971.499999999993</v>
      </c>
      <c r="H15" s="9">
        <f t="shared" si="1"/>
        <v>0</v>
      </c>
      <c r="I15" s="9">
        <f t="shared" si="1"/>
        <v>0</v>
      </c>
      <c r="J15" s="9">
        <f t="shared" si="1"/>
        <v>0</v>
      </c>
      <c r="K15" s="9">
        <f t="shared" si="1"/>
        <v>0</v>
      </c>
      <c r="L15" s="9">
        <f t="shared" si="1"/>
        <v>0</v>
      </c>
      <c r="M15" s="9">
        <f t="shared" si="1"/>
        <v>0</v>
      </c>
      <c r="N15" s="9">
        <f>SUM(N5:N14)</f>
        <v>22579.42</v>
      </c>
      <c r="O15" s="9">
        <f>SUM(O5:O14)</f>
        <v>0</v>
      </c>
      <c r="P15" s="9">
        <f>SUM(P3:P14)</f>
        <v>63222.43</v>
      </c>
    </row>
    <row r="16" spans="1:18" ht="7.5" customHeight="1" x14ac:dyDescent="0.25">
      <c r="A16" s="10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23" x14ac:dyDescent="0.25">
      <c r="A17" s="6" t="s">
        <v>20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23" x14ac:dyDescent="0.25">
      <c r="A18" s="10" t="s">
        <v>21</v>
      </c>
      <c r="B18" s="12">
        <v>273.56</v>
      </c>
      <c r="C18" s="12">
        <v>273.36</v>
      </c>
      <c r="D18" s="12">
        <v>273.56</v>
      </c>
      <c r="E18" s="12">
        <v>690.56</v>
      </c>
      <c r="F18" s="12"/>
      <c r="G18" s="12">
        <v>283.56</v>
      </c>
      <c r="H18" s="12"/>
      <c r="I18" s="12"/>
      <c r="J18" s="12"/>
      <c r="K18" s="12"/>
      <c r="L18" s="12"/>
      <c r="M18" s="12"/>
      <c r="N18" s="12">
        <f>SUM(B18:M18)</f>
        <v>1794.6</v>
      </c>
      <c r="O18" s="12">
        <f>P18/12*6</f>
        <v>2000</v>
      </c>
      <c r="P18" s="12">
        <v>4000</v>
      </c>
    </row>
    <row r="19" spans="1:23" x14ac:dyDescent="0.25">
      <c r="A19" s="10" t="s">
        <v>22</v>
      </c>
      <c r="B19" s="12">
        <v>68.2</v>
      </c>
      <c r="C19" s="12">
        <v>68.400000000000006</v>
      </c>
      <c r="D19" s="12">
        <v>68.2</v>
      </c>
      <c r="E19" s="12">
        <v>175.2</v>
      </c>
      <c r="F19" s="12"/>
      <c r="G19" s="12">
        <v>68.400000000000006</v>
      </c>
      <c r="H19" s="12"/>
      <c r="I19" s="12"/>
      <c r="J19" s="12"/>
      <c r="K19" s="12"/>
      <c r="L19" s="12"/>
      <c r="M19" s="12"/>
      <c r="N19" s="12">
        <f t="shared" ref="N19:N41" si="2">SUM(B19:M19)</f>
        <v>448.4</v>
      </c>
      <c r="O19" s="12">
        <f t="shared" ref="O19:O41" si="3">P19/12*6</f>
        <v>500</v>
      </c>
      <c r="P19" s="12">
        <v>1000</v>
      </c>
    </row>
    <row r="20" spans="1:23" x14ac:dyDescent="0.25">
      <c r="A20" s="10" t="s">
        <v>38</v>
      </c>
      <c r="B20" s="12">
        <v>29.28</v>
      </c>
      <c r="C20" s="12">
        <v>51.64</v>
      </c>
      <c r="D20" s="12">
        <v>29.6</v>
      </c>
      <c r="E20" s="12">
        <v>69.56</v>
      </c>
      <c r="F20" s="12"/>
      <c r="G20" s="12">
        <v>19.5</v>
      </c>
      <c r="H20" s="12"/>
      <c r="I20" s="12"/>
      <c r="J20" s="12"/>
      <c r="K20" s="12"/>
      <c r="L20" s="12"/>
      <c r="M20" s="12"/>
      <c r="N20" s="12">
        <f t="shared" si="2"/>
        <v>199.58</v>
      </c>
      <c r="O20" s="12">
        <f t="shared" si="3"/>
        <v>175</v>
      </c>
      <c r="P20" s="12">
        <v>350</v>
      </c>
    </row>
    <row r="21" spans="1:23" x14ac:dyDescent="0.25">
      <c r="A21" s="10" t="s">
        <v>53</v>
      </c>
      <c r="B21" s="12"/>
      <c r="C21" s="12"/>
      <c r="D21" s="12"/>
      <c r="E21" s="12">
        <v>132</v>
      </c>
      <c r="F21" s="12"/>
      <c r="G21" s="12"/>
      <c r="H21" s="12"/>
      <c r="I21" s="12"/>
      <c r="J21" s="12"/>
      <c r="K21" s="12"/>
      <c r="L21" s="12"/>
      <c r="M21" s="12"/>
      <c r="N21" s="12">
        <f t="shared" si="2"/>
        <v>132</v>
      </c>
      <c r="O21" s="12">
        <f t="shared" si="3"/>
        <v>200</v>
      </c>
      <c r="P21" s="12">
        <v>400</v>
      </c>
    </row>
    <row r="22" spans="1:23" x14ac:dyDescent="0.25">
      <c r="A22" s="10" t="s">
        <v>62</v>
      </c>
      <c r="B22" s="12">
        <v>35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>
        <f t="shared" si="2"/>
        <v>35</v>
      </c>
      <c r="O22" s="12">
        <f t="shared" si="3"/>
        <v>20</v>
      </c>
      <c r="P22" s="12">
        <v>40</v>
      </c>
    </row>
    <row r="23" spans="1:23" x14ac:dyDescent="0.25">
      <c r="A23" s="10" t="s">
        <v>23</v>
      </c>
      <c r="B23" s="12">
        <v>258.97000000000003</v>
      </c>
      <c r="C23" s="12">
        <v>254.65</v>
      </c>
      <c r="D23" s="12">
        <v>279.24</v>
      </c>
      <c r="E23" s="12">
        <v>238.12</v>
      </c>
      <c r="F23" s="12">
        <v>262.72000000000003</v>
      </c>
      <c r="G23" s="12">
        <v>270.95</v>
      </c>
      <c r="H23" s="12"/>
      <c r="I23" s="12"/>
      <c r="J23" s="12"/>
      <c r="K23" s="12"/>
      <c r="L23" s="12"/>
      <c r="M23" s="12"/>
      <c r="N23" s="12">
        <f t="shared" si="2"/>
        <v>1564.65</v>
      </c>
      <c r="O23" s="12">
        <f t="shared" si="3"/>
        <v>1500</v>
      </c>
      <c r="P23" s="12">
        <v>3000</v>
      </c>
    </row>
    <row r="24" spans="1:23" x14ac:dyDescent="0.25">
      <c r="A24" s="10" t="s">
        <v>24</v>
      </c>
      <c r="B24" s="12">
        <v>879.62</v>
      </c>
      <c r="C24" s="12"/>
      <c r="D24" s="12"/>
      <c r="E24" s="12">
        <v>5694.55</v>
      </c>
      <c r="F24" s="12"/>
      <c r="G24" s="12">
        <v>1908.24</v>
      </c>
      <c r="H24" s="12"/>
      <c r="I24" s="12"/>
      <c r="J24" s="12"/>
      <c r="K24" s="12"/>
      <c r="L24" s="12"/>
      <c r="M24" s="12"/>
      <c r="N24" s="12">
        <f t="shared" si="2"/>
        <v>8482.41</v>
      </c>
      <c r="O24" s="12">
        <f t="shared" si="3"/>
        <v>2250</v>
      </c>
      <c r="P24" s="12">
        <v>4500</v>
      </c>
    </row>
    <row r="25" spans="1:23" x14ac:dyDescent="0.25">
      <c r="A25" s="10" t="s">
        <v>72</v>
      </c>
      <c r="B25" s="12">
        <v>8.17</v>
      </c>
      <c r="C25" s="12">
        <v>7.91</v>
      </c>
      <c r="D25" s="12">
        <v>10.11</v>
      </c>
      <c r="E25" s="12">
        <v>7.91</v>
      </c>
      <c r="F25" s="12">
        <v>8.8699999999999992</v>
      </c>
      <c r="G25" s="12">
        <v>8.5299999999999994</v>
      </c>
      <c r="H25" s="12"/>
      <c r="I25" s="12"/>
      <c r="J25" s="12"/>
      <c r="K25" s="12"/>
      <c r="L25" s="12"/>
      <c r="M25" s="12"/>
      <c r="N25" s="12">
        <f t="shared" si="2"/>
        <v>51.499999999999993</v>
      </c>
      <c r="O25" s="12">
        <f t="shared" si="3"/>
        <v>75</v>
      </c>
      <c r="P25" s="12">
        <v>150</v>
      </c>
    </row>
    <row r="26" spans="1:23" x14ac:dyDescent="0.25">
      <c r="A26" s="10" t="s">
        <v>73</v>
      </c>
      <c r="B26" s="12"/>
      <c r="C26" s="12"/>
      <c r="D26" s="12">
        <v>54.44</v>
      </c>
      <c r="E26" s="12"/>
      <c r="F26" s="12">
        <v>188.92</v>
      </c>
      <c r="G26" s="12"/>
      <c r="H26" s="12"/>
      <c r="I26" s="12"/>
      <c r="J26" s="12"/>
      <c r="K26" s="12"/>
      <c r="L26" s="12"/>
      <c r="M26" s="12"/>
      <c r="N26" s="12">
        <f t="shared" si="2"/>
        <v>243.35999999999999</v>
      </c>
      <c r="O26" s="12">
        <f t="shared" si="3"/>
        <v>100</v>
      </c>
      <c r="P26" s="12">
        <v>200</v>
      </c>
    </row>
    <row r="27" spans="1:23" x14ac:dyDescent="0.25">
      <c r="A27" s="10" t="s">
        <v>25</v>
      </c>
      <c r="B27" s="12"/>
      <c r="C27" s="12"/>
      <c r="D27" s="12">
        <v>740.82</v>
      </c>
      <c r="E27" s="12">
        <v>950</v>
      </c>
      <c r="F27" s="12"/>
      <c r="G27" s="12">
        <v>36</v>
      </c>
      <c r="H27" s="12"/>
      <c r="I27" s="12"/>
      <c r="J27" s="12"/>
      <c r="K27" s="12"/>
      <c r="L27" s="12"/>
      <c r="M27" s="12"/>
      <c r="N27" s="12">
        <f t="shared" si="2"/>
        <v>1726.8200000000002</v>
      </c>
      <c r="O27" s="12">
        <f t="shared" si="3"/>
        <v>1500</v>
      </c>
      <c r="P27" s="12">
        <v>3000</v>
      </c>
      <c r="W27" s="46" t="s">
        <v>67</v>
      </c>
    </row>
    <row r="28" spans="1:23" x14ac:dyDescent="0.25">
      <c r="A28" s="10" t="s">
        <v>26</v>
      </c>
      <c r="B28" s="12">
        <v>20</v>
      </c>
      <c r="C28" s="12">
        <v>20</v>
      </c>
      <c r="D28" s="12">
        <v>20</v>
      </c>
      <c r="E28" s="12">
        <v>20</v>
      </c>
      <c r="F28" s="12"/>
      <c r="G28" s="12">
        <v>40</v>
      </c>
      <c r="H28" s="12"/>
      <c r="I28" s="12"/>
      <c r="J28" s="12"/>
      <c r="K28" s="12"/>
      <c r="L28" s="12"/>
      <c r="M28" s="12"/>
      <c r="N28" s="12">
        <f t="shared" si="2"/>
        <v>120</v>
      </c>
      <c r="O28" s="12">
        <f t="shared" si="3"/>
        <v>2000</v>
      </c>
      <c r="P28" s="12">
        <v>4000</v>
      </c>
    </row>
    <row r="29" spans="1:23" x14ac:dyDescent="0.25">
      <c r="A29" s="10" t="s">
        <v>27</v>
      </c>
      <c r="B29" s="12"/>
      <c r="C29" s="12">
        <v>245.42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>
        <f t="shared" si="2"/>
        <v>245.42</v>
      </c>
      <c r="O29" s="12">
        <f t="shared" si="3"/>
        <v>250</v>
      </c>
      <c r="P29" s="12">
        <v>500</v>
      </c>
    </row>
    <row r="30" spans="1:23" x14ac:dyDescent="0.25">
      <c r="A30" s="10" t="s">
        <v>28</v>
      </c>
      <c r="B30" s="12"/>
      <c r="C30" s="12">
        <v>182.8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>
        <f t="shared" si="2"/>
        <v>182.8</v>
      </c>
      <c r="O30" s="12">
        <f t="shared" si="3"/>
        <v>125</v>
      </c>
      <c r="P30" s="12">
        <v>250</v>
      </c>
    </row>
    <row r="31" spans="1:23" x14ac:dyDescent="0.25">
      <c r="A31" s="10" t="s">
        <v>29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>
        <f t="shared" si="2"/>
        <v>0</v>
      </c>
      <c r="O31" s="12">
        <f t="shared" si="3"/>
        <v>500</v>
      </c>
      <c r="P31" s="12">
        <v>1000</v>
      </c>
    </row>
    <row r="32" spans="1:23" x14ac:dyDescent="0.25">
      <c r="A32" s="10" t="s">
        <v>30</v>
      </c>
      <c r="B32" s="12">
        <v>13.5</v>
      </c>
      <c r="C32" s="12">
        <v>13.5</v>
      </c>
      <c r="D32" s="12">
        <v>22.5</v>
      </c>
      <c r="E32" s="12">
        <v>18</v>
      </c>
      <c r="F32" s="12"/>
      <c r="G32" s="12">
        <v>18</v>
      </c>
      <c r="H32" s="12"/>
      <c r="I32" s="12"/>
      <c r="J32" s="12"/>
      <c r="K32" s="12"/>
      <c r="L32" s="12"/>
      <c r="M32" s="12"/>
      <c r="N32" s="12">
        <f t="shared" si="2"/>
        <v>85.5</v>
      </c>
      <c r="O32" s="12">
        <f t="shared" si="3"/>
        <v>137.5</v>
      </c>
      <c r="P32" s="12">
        <v>275</v>
      </c>
    </row>
    <row r="33" spans="1:16" x14ac:dyDescent="0.25">
      <c r="A33" s="10" t="s">
        <v>31</v>
      </c>
      <c r="B33" s="12"/>
      <c r="C33" s="12"/>
      <c r="D33" s="12">
        <v>1019.59</v>
      </c>
      <c r="E33" s="12"/>
      <c r="F33" s="12"/>
      <c r="G33" s="12"/>
      <c r="H33" s="12"/>
      <c r="I33" s="12"/>
      <c r="J33" s="12"/>
      <c r="K33" s="12"/>
      <c r="L33" s="12"/>
      <c r="M33" s="12"/>
      <c r="N33" s="12">
        <f t="shared" si="2"/>
        <v>1019.59</v>
      </c>
      <c r="O33" s="12">
        <f t="shared" si="3"/>
        <v>750</v>
      </c>
      <c r="P33" s="12">
        <v>1500</v>
      </c>
    </row>
    <row r="34" spans="1:16" x14ac:dyDescent="0.25">
      <c r="A34" s="10" t="s">
        <v>32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>
        <f t="shared" si="2"/>
        <v>0</v>
      </c>
      <c r="O34" s="12">
        <f t="shared" si="3"/>
        <v>375</v>
      </c>
      <c r="P34" s="12">
        <v>750</v>
      </c>
    </row>
    <row r="35" spans="1:16" x14ac:dyDescent="0.25">
      <c r="A35" s="10" t="s">
        <v>33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>
        <f t="shared" si="2"/>
        <v>0</v>
      </c>
      <c r="O35" s="12">
        <f t="shared" si="3"/>
        <v>637.5</v>
      </c>
      <c r="P35" s="12">
        <v>1275</v>
      </c>
    </row>
    <row r="36" spans="1:16" x14ac:dyDescent="0.25">
      <c r="A36" s="10" t="s">
        <v>34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>
        <f t="shared" si="2"/>
        <v>0</v>
      </c>
      <c r="O36" s="12">
        <f t="shared" si="3"/>
        <v>25</v>
      </c>
      <c r="P36" s="12">
        <v>50</v>
      </c>
    </row>
    <row r="37" spans="1:16" x14ac:dyDescent="0.25">
      <c r="A37" s="10" t="s">
        <v>35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>
        <f t="shared" si="2"/>
        <v>0</v>
      </c>
      <c r="O37" s="12">
        <f t="shared" si="3"/>
        <v>100</v>
      </c>
      <c r="P37" s="12">
        <v>200</v>
      </c>
    </row>
    <row r="38" spans="1:16" x14ac:dyDescent="0.25">
      <c r="A38" s="10" t="s">
        <v>36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>
        <f t="shared" si="2"/>
        <v>0</v>
      </c>
      <c r="O38" s="12">
        <f t="shared" si="3"/>
        <v>500</v>
      </c>
      <c r="P38" s="12">
        <v>1000</v>
      </c>
    </row>
    <row r="39" spans="1:16" x14ac:dyDescent="0.25">
      <c r="A39" s="10" t="s">
        <v>65</v>
      </c>
      <c r="B39" s="12">
        <v>9</v>
      </c>
      <c r="C39" s="12">
        <v>2470.89</v>
      </c>
      <c r="D39" s="12">
        <v>1190.4000000000001</v>
      </c>
      <c r="E39" s="12"/>
      <c r="F39" s="12">
        <v>6099.81</v>
      </c>
      <c r="G39" s="12"/>
      <c r="H39" s="12"/>
      <c r="I39" s="12"/>
      <c r="J39" s="12"/>
      <c r="K39" s="12"/>
      <c r="L39" s="12"/>
      <c r="M39" s="12"/>
      <c r="N39" s="12">
        <f t="shared" si="2"/>
        <v>9770.1</v>
      </c>
      <c r="O39" s="12">
        <f t="shared" si="3"/>
        <v>15816.215</v>
      </c>
      <c r="P39" s="12">
        <v>31632.43</v>
      </c>
    </row>
    <row r="40" spans="1:16" x14ac:dyDescent="0.25">
      <c r="A40" s="10" t="s">
        <v>37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>
        <f t="shared" si="2"/>
        <v>0</v>
      </c>
      <c r="O40" s="12">
        <f t="shared" si="3"/>
        <v>75</v>
      </c>
      <c r="P40" s="12">
        <v>150</v>
      </c>
    </row>
    <row r="41" spans="1:16" x14ac:dyDescent="0.25">
      <c r="A41" s="10" t="s">
        <v>59</v>
      </c>
      <c r="B41" s="12"/>
      <c r="C41" s="12"/>
      <c r="D41" s="12"/>
      <c r="E41" s="12"/>
      <c r="F41" s="12"/>
      <c r="G41" s="12">
        <v>75</v>
      </c>
      <c r="H41" s="12"/>
      <c r="I41" s="12"/>
      <c r="J41" s="12"/>
      <c r="K41" s="12"/>
      <c r="L41" s="12"/>
      <c r="M41" s="12"/>
      <c r="N41" s="12">
        <f t="shared" si="2"/>
        <v>75</v>
      </c>
      <c r="O41" s="12">
        <f t="shared" si="3"/>
        <v>2000</v>
      </c>
      <c r="P41" s="12">
        <v>4000</v>
      </c>
    </row>
    <row r="42" spans="1:16" x14ac:dyDescent="0.25">
      <c r="A42" s="6" t="s">
        <v>19</v>
      </c>
      <c r="B42" s="9">
        <f t="shared" ref="B42:L42" si="4">SUM(B18:B40)</f>
        <v>1595.3000000000002</v>
      </c>
      <c r="C42" s="9">
        <f t="shared" si="4"/>
        <v>3588.5699999999997</v>
      </c>
      <c r="D42" s="9">
        <f t="shared" si="4"/>
        <v>3708.4600000000005</v>
      </c>
      <c r="E42" s="9">
        <f t="shared" si="4"/>
        <v>7995.9</v>
      </c>
      <c r="F42" s="9">
        <f t="shared" si="4"/>
        <v>6560.3200000000006</v>
      </c>
      <c r="G42" s="9">
        <f t="shared" si="4"/>
        <v>2653.1800000000003</v>
      </c>
      <c r="H42" s="9">
        <f t="shared" si="4"/>
        <v>0</v>
      </c>
      <c r="I42" s="9">
        <f t="shared" si="4"/>
        <v>0</v>
      </c>
      <c r="J42" s="9">
        <f t="shared" si="4"/>
        <v>0</v>
      </c>
      <c r="K42" s="9">
        <f t="shared" si="4"/>
        <v>0</v>
      </c>
      <c r="L42" s="9">
        <f t="shared" si="4"/>
        <v>0</v>
      </c>
      <c r="M42" s="9">
        <f>SUM(M18:M41)</f>
        <v>0</v>
      </c>
      <c r="N42" s="9">
        <f>SUM(N18:N41)</f>
        <v>26176.73</v>
      </c>
      <c r="O42" s="9">
        <f>SUM(O18:O41)</f>
        <v>31611.215</v>
      </c>
      <c r="P42" s="9">
        <f>SUM(P18:P41)</f>
        <v>63222.43</v>
      </c>
    </row>
    <row r="43" spans="1:16" x14ac:dyDescent="0.25">
      <c r="A43" s="6" t="s">
        <v>41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</row>
    <row r="44" spans="1:16" x14ac:dyDescent="0.25">
      <c r="A44" s="10" t="s">
        <v>0</v>
      </c>
      <c r="B44" s="12">
        <f t="shared" ref="B44:M44" si="5">B15</f>
        <v>50495.93</v>
      </c>
      <c r="C44" s="12">
        <f t="shared" si="5"/>
        <v>49875.249999999993</v>
      </c>
      <c r="D44" s="12">
        <f t="shared" si="5"/>
        <v>45902.479999999996</v>
      </c>
      <c r="E44" s="12">
        <f t="shared" si="5"/>
        <v>42174.02</v>
      </c>
      <c r="F44" s="12">
        <f t="shared" si="5"/>
        <v>34178.119999999995</v>
      </c>
      <c r="G44" s="12">
        <f t="shared" si="5"/>
        <v>40971.499999999993</v>
      </c>
      <c r="H44" s="12">
        <f t="shared" si="5"/>
        <v>0</v>
      </c>
      <c r="I44" s="12">
        <f t="shared" si="5"/>
        <v>0</v>
      </c>
      <c r="J44" s="12">
        <f t="shared" si="5"/>
        <v>0</v>
      </c>
      <c r="K44" s="12">
        <f t="shared" si="5"/>
        <v>0</v>
      </c>
      <c r="L44" s="12">
        <f t="shared" si="5"/>
        <v>0</v>
      </c>
      <c r="M44" s="12">
        <f t="shared" si="5"/>
        <v>0</v>
      </c>
      <c r="N44" s="31"/>
    </row>
    <row r="45" spans="1:16" x14ac:dyDescent="0.25">
      <c r="A45" s="10" t="s">
        <v>48</v>
      </c>
      <c r="B45" s="12">
        <v>68.2</v>
      </c>
      <c r="C45" s="12">
        <v>20</v>
      </c>
      <c r="D45" s="12"/>
      <c r="E45" s="12"/>
      <c r="F45" s="12">
        <v>2527.1999999999998</v>
      </c>
      <c r="G45" s="12"/>
      <c r="H45" s="12"/>
      <c r="I45" s="12"/>
      <c r="J45" s="12"/>
      <c r="K45" s="12"/>
      <c r="L45" s="12"/>
      <c r="M45" s="12"/>
    </row>
    <row r="46" spans="1:16" x14ac:dyDescent="0.25">
      <c r="A46" s="16" t="s">
        <v>49</v>
      </c>
      <c r="B46" s="17">
        <f>B44+B45</f>
        <v>50564.13</v>
      </c>
      <c r="C46" s="17">
        <f t="shared" ref="C46:D46" si="6">C44+C45</f>
        <v>49895.249999999993</v>
      </c>
      <c r="D46" s="17">
        <f t="shared" si="6"/>
        <v>45902.479999999996</v>
      </c>
      <c r="E46" s="17">
        <f>E44+E45</f>
        <v>42174.02</v>
      </c>
      <c r="F46" s="17">
        <f t="shared" ref="F46" si="7">F44+F45</f>
        <v>36705.319999999992</v>
      </c>
      <c r="G46" s="17">
        <f t="shared" ref="G46" si="8">G44+G45</f>
        <v>40971.499999999993</v>
      </c>
      <c r="H46" s="17">
        <f t="shared" ref="H46" si="9">H44+H45</f>
        <v>0</v>
      </c>
      <c r="I46" s="17">
        <f t="shared" ref="I46" si="10">I44+I45</f>
        <v>0</v>
      </c>
      <c r="J46" s="17">
        <f t="shared" ref="J46" si="11">J44+J45</f>
        <v>0</v>
      </c>
      <c r="K46" s="17">
        <f t="shared" ref="K46" si="12">K44+K45</f>
        <v>0</v>
      </c>
      <c r="L46" s="17">
        <f t="shared" ref="L46" si="13">L44+L45</f>
        <v>0</v>
      </c>
      <c r="M46" s="17">
        <f t="shared" ref="M46" si="14">M44+M45</f>
        <v>0</v>
      </c>
    </row>
    <row r="47" spans="1:16" x14ac:dyDescent="0.25">
      <c r="A47" s="10" t="s">
        <v>20</v>
      </c>
      <c r="B47" s="12">
        <f>B42</f>
        <v>1595.3000000000002</v>
      </c>
      <c r="C47" s="12">
        <f t="shared" ref="C47:M47" si="15">C42</f>
        <v>3588.5699999999997</v>
      </c>
      <c r="D47" s="12">
        <f t="shared" si="15"/>
        <v>3708.4600000000005</v>
      </c>
      <c r="E47" s="12">
        <f t="shared" si="15"/>
        <v>7995.9</v>
      </c>
      <c r="F47" s="12">
        <f t="shared" si="15"/>
        <v>6560.3200000000006</v>
      </c>
      <c r="G47" s="12">
        <f t="shared" si="15"/>
        <v>2653.1800000000003</v>
      </c>
      <c r="H47" s="12">
        <f t="shared" si="15"/>
        <v>0</v>
      </c>
      <c r="I47" s="12">
        <f t="shared" si="15"/>
        <v>0</v>
      </c>
      <c r="J47" s="12">
        <f t="shared" si="15"/>
        <v>0</v>
      </c>
      <c r="K47" s="12">
        <f t="shared" si="15"/>
        <v>0</v>
      </c>
      <c r="L47" s="12">
        <f t="shared" si="15"/>
        <v>0</v>
      </c>
      <c r="M47" s="12">
        <f t="shared" si="15"/>
        <v>0</v>
      </c>
    </row>
    <row r="48" spans="1:16" x14ac:dyDescent="0.25">
      <c r="A48" s="10" t="s">
        <v>50</v>
      </c>
      <c r="B48" s="12">
        <v>20</v>
      </c>
      <c r="C48" s="12">
        <v>404.2</v>
      </c>
      <c r="D48" s="12">
        <v>20</v>
      </c>
      <c r="E48" s="12"/>
      <c r="F48" s="12"/>
      <c r="G48" s="12"/>
      <c r="H48" s="12"/>
      <c r="I48" s="12"/>
      <c r="J48" s="12"/>
      <c r="K48" s="12"/>
      <c r="L48" s="12"/>
      <c r="M48" s="12"/>
    </row>
    <row r="49" spans="1:16" x14ac:dyDescent="0.25">
      <c r="A49" s="18" t="s">
        <v>51</v>
      </c>
      <c r="B49" s="17">
        <f>B47+B48</f>
        <v>1615.3000000000002</v>
      </c>
      <c r="C49" s="17">
        <f t="shared" ref="C49:M49" si="16">C47+C48</f>
        <v>3992.7699999999995</v>
      </c>
      <c r="D49" s="17">
        <f t="shared" si="16"/>
        <v>3728.4600000000005</v>
      </c>
      <c r="E49" s="17">
        <f t="shared" si="16"/>
        <v>7995.9</v>
      </c>
      <c r="F49" s="17">
        <f t="shared" si="16"/>
        <v>6560.3200000000006</v>
      </c>
      <c r="G49" s="17">
        <f t="shared" si="16"/>
        <v>2653.1800000000003</v>
      </c>
      <c r="H49" s="17">
        <f t="shared" si="16"/>
        <v>0</v>
      </c>
      <c r="I49" s="17">
        <f t="shared" si="16"/>
        <v>0</v>
      </c>
      <c r="J49" s="17">
        <f t="shared" si="16"/>
        <v>0</v>
      </c>
      <c r="K49" s="17">
        <f t="shared" si="16"/>
        <v>0</v>
      </c>
      <c r="L49" s="17">
        <f t="shared" si="16"/>
        <v>0</v>
      </c>
      <c r="M49" s="17">
        <f t="shared" si="16"/>
        <v>0</v>
      </c>
    </row>
    <row r="50" spans="1:16" x14ac:dyDescent="0.25">
      <c r="A50" s="6" t="s">
        <v>19</v>
      </c>
      <c r="B50" s="9">
        <f>B46-B49</f>
        <v>48948.829999999994</v>
      </c>
      <c r="C50" s="9">
        <f t="shared" ref="C50:M50" si="17">C46-C49</f>
        <v>45902.479999999996</v>
      </c>
      <c r="D50" s="9">
        <f t="shared" si="17"/>
        <v>42174.02</v>
      </c>
      <c r="E50" s="9">
        <f>E46-E49</f>
        <v>34178.119999999995</v>
      </c>
      <c r="F50" s="9">
        <f t="shared" si="17"/>
        <v>30144.999999999993</v>
      </c>
      <c r="G50" s="9">
        <f>G46-G49</f>
        <v>38318.319999999992</v>
      </c>
      <c r="H50" s="9">
        <f t="shared" si="17"/>
        <v>0</v>
      </c>
      <c r="I50" s="9">
        <f t="shared" si="17"/>
        <v>0</v>
      </c>
      <c r="J50" s="9">
        <f t="shared" si="17"/>
        <v>0</v>
      </c>
      <c r="K50" s="9">
        <f>K46-K49</f>
        <v>0</v>
      </c>
      <c r="L50" s="9">
        <f t="shared" si="17"/>
        <v>0</v>
      </c>
      <c r="M50" s="9">
        <f t="shared" si="17"/>
        <v>0</v>
      </c>
    </row>
    <row r="51" spans="1:16" x14ac:dyDescent="0.25">
      <c r="A51" s="6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52" t="s">
        <v>66</v>
      </c>
      <c r="O51" s="52"/>
      <c r="P51" s="45">
        <v>2288.33</v>
      </c>
    </row>
    <row r="52" spans="1:16" x14ac:dyDescent="0.25">
      <c r="A52" s="6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</row>
    <row r="53" spans="1:16" x14ac:dyDescent="0.25">
      <c r="A53" s="37" t="s">
        <v>42</v>
      </c>
      <c r="B53" s="38" t="s">
        <v>2</v>
      </c>
      <c r="C53" s="38" t="s">
        <v>3</v>
      </c>
      <c r="D53" s="38" t="s">
        <v>4</v>
      </c>
      <c r="E53" s="38" t="s">
        <v>5</v>
      </c>
      <c r="F53" s="39" t="s">
        <v>6</v>
      </c>
      <c r="G53" s="39" t="s">
        <v>7</v>
      </c>
      <c r="H53" s="39" t="s">
        <v>8</v>
      </c>
      <c r="I53" s="39" t="s">
        <v>9</v>
      </c>
      <c r="J53" s="39" t="s">
        <v>10</v>
      </c>
      <c r="K53" s="39" t="s">
        <v>12</v>
      </c>
      <c r="L53" s="39" t="s">
        <v>11</v>
      </c>
      <c r="M53" s="39" t="s">
        <v>1</v>
      </c>
    </row>
    <row r="54" spans="1:16" x14ac:dyDescent="0.25">
      <c r="A54" s="11" t="s">
        <v>55</v>
      </c>
      <c r="B54" s="12">
        <v>27450.080000000002</v>
      </c>
      <c r="C54" s="12">
        <v>24403.73</v>
      </c>
      <c r="D54" s="12">
        <v>20675.27</v>
      </c>
      <c r="E54" s="12">
        <v>12679.37</v>
      </c>
      <c r="F54" s="12">
        <v>8646.25</v>
      </c>
      <c r="G54" s="12"/>
      <c r="H54" s="12"/>
      <c r="I54" s="13"/>
      <c r="J54" s="13"/>
      <c r="K54" s="13"/>
      <c r="L54" s="13"/>
      <c r="M54" s="13"/>
    </row>
    <row r="55" spans="1:16" x14ac:dyDescent="0.25">
      <c r="A55" s="11" t="s">
        <v>43</v>
      </c>
      <c r="B55" s="12">
        <v>21498.75</v>
      </c>
      <c r="C55" s="12">
        <v>21498.75</v>
      </c>
      <c r="D55" s="12">
        <v>21498.75</v>
      </c>
      <c r="E55" s="12">
        <v>21498.75</v>
      </c>
      <c r="F55" s="12">
        <v>21498.75</v>
      </c>
      <c r="G55" s="12">
        <v>21498.75</v>
      </c>
      <c r="H55" s="12"/>
      <c r="I55" s="13"/>
      <c r="J55" s="13"/>
      <c r="K55" s="13"/>
      <c r="L55" s="13"/>
      <c r="M55" s="13"/>
    </row>
    <row r="56" spans="1:16" x14ac:dyDescent="0.25">
      <c r="A56" s="11" t="s">
        <v>56</v>
      </c>
      <c r="B56" s="9">
        <f>B54+B55</f>
        <v>48948.83</v>
      </c>
      <c r="C56" s="9">
        <f>C54+C55</f>
        <v>45902.479999999996</v>
      </c>
      <c r="D56" s="9">
        <f>D54+D55</f>
        <v>42174.020000000004</v>
      </c>
      <c r="E56" s="9">
        <f t="shared" ref="E56:M56" si="18">E54+E55</f>
        <v>34178.120000000003</v>
      </c>
      <c r="F56" s="9">
        <f t="shared" si="18"/>
        <v>30145</v>
      </c>
      <c r="G56" s="9">
        <f t="shared" si="18"/>
        <v>21498.75</v>
      </c>
      <c r="H56" s="9">
        <f t="shared" si="18"/>
        <v>0</v>
      </c>
      <c r="I56" s="9">
        <f t="shared" si="18"/>
        <v>0</v>
      </c>
      <c r="J56" s="9">
        <f t="shared" si="18"/>
        <v>0</v>
      </c>
      <c r="K56" s="9">
        <f t="shared" si="18"/>
        <v>0</v>
      </c>
      <c r="L56" s="9">
        <f t="shared" si="18"/>
        <v>0</v>
      </c>
      <c r="M56" s="9">
        <f t="shared" si="18"/>
        <v>0</v>
      </c>
    </row>
    <row r="57" spans="1:16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  <row r="58" spans="1:16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  <row r="59" spans="1:16" x14ac:dyDescent="0.25">
      <c r="B59" s="43"/>
      <c r="C59" s="43"/>
      <c r="D59" s="27"/>
      <c r="E59" s="27"/>
      <c r="F59" s="27"/>
      <c r="G59" s="27"/>
      <c r="H59" s="27"/>
      <c r="I59" s="27"/>
      <c r="J59" s="27"/>
      <c r="K59" s="27"/>
      <c r="L59" s="27"/>
      <c r="M59" s="27"/>
    </row>
    <row r="60" spans="1:16" ht="23.25" x14ac:dyDescent="0.25">
      <c r="A60" s="30" t="s">
        <v>45</v>
      </c>
      <c r="B60" s="19" t="s">
        <v>46</v>
      </c>
      <c r="C60" s="19" t="s">
        <v>47</v>
      </c>
      <c r="D60" s="8" t="s">
        <v>63</v>
      </c>
      <c r="E60" s="28"/>
      <c r="F60" s="28"/>
      <c r="G60" s="28"/>
      <c r="H60" s="28"/>
      <c r="I60" s="28"/>
      <c r="J60" s="28"/>
      <c r="K60" s="28"/>
      <c r="L60" s="28"/>
      <c r="M60" s="28"/>
    </row>
    <row r="61" spans="1:16" x14ac:dyDescent="0.25">
      <c r="A61" s="13" t="s">
        <v>71</v>
      </c>
      <c r="B61" s="48">
        <v>101905</v>
      </c>
      <c r="C61" s="12">
        <v>20</v>
      </c>
      <c r="D61" s="47">
        <v>43560</v>
      </c>
      <c r="E61" s="28"/>
      <c r="F61" s="28"/>
      <c r="G61" s="28"/>
      <c r="H61" s="28"/>
      <c r="I61" s="28"/>
      <c r="J61" s="28"/>
      <c r="K61" s="28"/>
      <c r="L61" s="28"/>
      <c r="M61" s="28"/>
    </row>
    <row r="62" spans="1:16" x14ac:dyDescent="0.25">
      <c r="A62" s="13" t="s">
        <v>68</v>
      </c>
      <c r="B62" s="48">
        <v>101914</v>
      </c>
      <c r="C62" s="12">
        <v>336</v>
      </c>
      <c r="D62" s="47">
        <v>43593</v>
      </c>
      <c r="E62" s="28"/>
      <c r="F62" s="28"/>
      <c r="G62" s="28"/>
      <c r="H62" s="28"/>
      <c r="I62" s="28"/>
      <c r="J62" s="28"/>
      <c r="K62" s="28"/>
      <c r="L62" s="28"/>
      <c r="M62" s="28"/>
    </row>
    <row r="63" spans="1:16" x14ac:dyDescent="0.25">
      <c r="A63" s="10" t="s">
        <v>69</v>
      </c>
      <c r="B63" s="10">
        <v>101917</v>
      </c>
      <c r="C63" s="12">
        <v>68.2</v>
      </c>
      <c r="D63" s="22">
        <v>43592</v>
      </c>
      <c r="E63" s="28"/>
      <c r="F63" s="51"/>
      <c r="G63" s="51"/>
      <c r="H63" s="44"/>
      <c r="I63" s="28"/>
      <c r="J63" s="28"/>
      <c r="K63" s="28"/>
      <c r="L63" s="28"/>
      <c r="M63" s="28"/>
    </row>
    <row r="64" spans="1:16" ht="15.75" x14ac:dyDescent="0.25">
      <c r="A64" s="6" t="s">
        <v>70</v>
      </c>
      <c r="B64" s="10">
        <v>101934</v>
      </c>
      <c r="C64" s="12">
        <v>20</v>
      </c>
      <c r="D64" s="22">
        <v>43621</v>
      </c>
      <c r="E64" s="29"/>
      <c r="F64" s="29"/>
      <c r="G64" s="29"/>
      <c r="H64" s="29"/>
      <c r="I64" s="29"/>
      <c r="J64" s="29"/>
      <c r="K64" s="29"/>
      <c r="L64" s="29"/>
      <c r="M64" s="29"/>
    </row>
    <row r="65" spans="1:17" x14ac:dyDescent="0.25">
      <c r="A65" s="6" t="s">
        <v>74</v>
      </c>
      <c r="B65" s="10">
        <v>101962</v>
      </c>
      <c r="C65" s="12">
        <v>1206.31</v>
      </c>
      <c r="D65" s="22"/>
      <c r="E65" s="28"/>
      <c r="F65" s="28"/>
      <c r="G65" s="28"/>
      <c r="H65" s="28"/>
      <c r="I65" s="28"/>
      <c r="J65" s="28"/>
      <c r="K65" s="28"/>
      <c r="L65" s="28"/>
      <c r="M65" s="28"/>
    </row>
    <row r="66" spans="1:17" x14ac:dyDescent="0.25">
      <c r="A66" s="10" t="s">
        <v>75</v>
      </c>
      <c r="B66" s="10">
        <v>101963</v>
      </c>
      <c r="C66" s="12">
        <v>120.89</v>
      </c>
      <c r="D66" s="22"/>
      <c r="E66" s="28"/>
      <c r="F66" s="28"/>
      <c r="G66" s="28"/>
      <c r="H66" s="28"/>
      <c r="I66" s="28"/>
      <c r="J66" s="28"/>
      <c r="K66" s="28"/>
      <c r="L66" s="28"/>
      <c r="M66" s="28"/>
    </row>
    <row r="67" spans="1:17" x14ac:dyDescent="0.25">
      <c r="A67" s="10" t="s">
        <v>76</v>
      </c>
      <c r="B67" s="10">
        <v>101964</v>
      </c>
      <c r="C67" s="23">
        <v>1200</v>
      </c>
      <c r="D67" s="22"/>
      <c r="E67" s="26"/>
      <c r="F67" s="26"/>
      <c r="G67" s="26"/>
      <c r="H67" s="26"/>
      <c r="I67" s="26"/>
      <c r="J67" s="26"/>
      <c r="K67" s="26"/>
      <c r="L67" s="26"/>
      <c r="M67" s="26"/>
    </row>
    <row r="68" spans="1:17" x14ac:dyDescent="0.25">
      <c r="A68" s="10"/>
      <c r="B68" s="10"/>
      <c r="C68" s="23"/>
      <c r="D68" s="22"/>
      <c r="E68" s="26"/>
      <c r="F68" s="26"/>
      <c r="G68" s="26"/>
      <c r="H68" s="26"/>
      <c r="I68" s="26"/>
      <c r="J68" s="26"/>
      <c r="K68" s="26"/>
      <c r="L68" s="26"/>
      <c r="M68" s="26"/>
    </row>
    <row r="69" spans="1:17" x14ac:dyDescent="0.25">
      <c r="A69" s="10"/>
      <c r="B69" s="10"/>
      <c r="C69" s="23"/>
      <c r="D69" s="22"/>
      <c r="E69" s="26"/>
      <c r="F69" s="26"/>
      <c r="G69" s="26"/>
      <c r="H69" s="26"/>
      <c r="I69" s="26"/>
      <c r="J69" s="26"/>
      <c r="K69" s="26"/>
      <c r="L69" s="26"/>
      <c r="M69" s="26"/>
    </row>
    <row r="70" spans="1:17" x14ac:dyDescent="0.25">
      <c r="A70" s="10"/>
      <c r="B70" s="10"/>
      <c r="C70" s="23"/>
      <c r="D70" s="22"/>
    </row>
    <row r="71" spans="1:17" x14ac:dyDescent="0.25">
      <c r="A71" s="10"/>
      <c r="B71" s="10"/>
      <c r="C71" s="23"/>
      <c r="D71" s="22"/>
    </row>
    <row r="72" spans="1:17" x14ac:dyDescent="0.25">
      <c r="A72" s="10"/>
      <c r="B72" s="10"/>
      <c r="C72" s="23"/>
      <c r="D72" s="22"/>
    </row>
    <row r="73" spans="1:17" x14ac:dyDescent="0.25">
      <c r="A73" s="10"/>
      <c r="B73" s="10"/>
      <c r="C73" s="23"/>
      <c r="D73" s="22"/>
      <c r="O73" s="20"/>
      <c r="P73" s="20"/>
      <c r="Q73" s="20"/>
    </row>
    <row r="74" spans="1:17" x14ac:dyDescent="0.25">
      <c r="A74" s="10"/>
      <c r="B74" s="33"/>
      <c r="C74" s="35"/>
      <c r="D74" s="34"/>
      <c r="O74" s="20"/>
      <c r="P74" s="20"/>
      <c r="Q74" s="20"/>
    </row>
    <row r="75" spans="1:17" x14ac:dyDescent="0.25">
      <c r="A75" s="10"/>
      <c r="B75" s="10"/>
      <c r="C75" s="23"/>
      <c r="D75" s="22"/>
      <c r="O75" s="20"/>
      <c r="P75" s="20"/>
      <c r="Q75" s="20"/>
    </row>
    <row r="76" spans="1:17" x14ac:dyDescent="0.25">
      <c r="A76" s="40"/>
      <c r="B76" s="10"/>
      <c r="C76" s="23"/>
      <c r="D76" s="22"/>
    </row>
    <row r="77" spans="1:17" x14ac:dyDescent="0.25">
      <c r="A77" s="10"/>
      <c r="B77" s="10"/>
      <c r="C77" s="23"/>
      <c r="D77" s="22"/>
    </row>
    <row r="78" spans="1:17" x14ac:dyDescent="0.25">
      <c r="A78" s="3"/>
      <c r="B78" s="21"/>
      <c r="C78" s="36"/>
      <c r="D78" s="22"/>
    </row>
    <row r="79" spans="1:17" x14ac:dyDescent="0.25">
      <c r="A79" s="3"/>
      <c r="B79" s="10"/>
      <c r="C79" s="23"/>
      <c r="D79" s="14"/>
    </row>
    <row r="80" spans="1:17" x14ac:dyDescent="0.25">
      <c r="A80" s="4"/>
      <c r="B80" s="10"/>
      <c r="C80" s="23"/>
      <c r="D80" s="14"/>
    </row>
    <row r="81" spans="1:4" x14ac:dyDescent="0.25">
      <c r="A81" s="4"/>
      <c r="B81" s="10"/>
      <c r="C81" s="23"/>
      <c r="D81" s="14"/>
    </row>
    <row r="82" spans="1:4" x14ac:dyDescent="0.25">
      <c r="A82" s="4"/>
      <c r="B82" s="10"/>
      <c r="C82" s="23"/>
      <c r="D82" s="14"/>
    </row>
    <row r="83" spans="1:4" x14ac:dyDescent="0.25">
      <c r="A83" s="5"/>
      <c r="B83" s="15"/>
      <c r="C83" s="24"/>
      <c r="D83" s="14"/>
    </row>
    <row r="84" spans="1:4" x14ac:dyDescent="0.25">
      <c r="A84" s="5"/>
      <c r="B84" s="15"/>
      <c r="C84" s="24"/>
      <c r="D84" s="14"/>
    </row>
    <row r="85" spans="1:4" x14ac:dyDescent="0.25">
      <c r="A85" s="25"/>
      <c r="B85" s="15"/>
      <c r="C85" s="24"/>
      <c r="D85" s="15"/>
    </row>
  </sheetData>
  <mergeCells count="3">
    <mergeCell ref="A1:P1"/>
    <mergeCell ref="F63:G63"/>
    <mergeCell ref="N51:O51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Murdo Durrant</dc:creator>
  <cp:lastModifiedBy>Murdo Durrant</cp:lastModifiedBy>
  <cp:lastPrinted>2019-05-09T12:26:35Z</cp:lastPrinted>
  <dcterms:created xsi:type="dcterms:W3CDTF">2017-08-10T10:15:19Z</dcterms:created>
  <dcterms:modified xsi:type="dcterms:W3CDTF">2019-09-11T21:38:08Z</dcterms:modified>
</cp:coreProperties>
</file>